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00" tabRatio="837" activeTab="0"/>
  </bookViews>
  <sheets>
    <sheet name="Viktig bakgrunn" sheetId="1" r:id="rId1"/>
    <sheet name="Stammekvistingskalkyle" sheetId="2" r:id="rId2"/>
    <sheet name="Hjelpetabeller" sheetId="3" r:id="rId3"/>
  </sheets>
  <definedNames/>
  <calcPr fullCalcOnLoad="1"/>
</workbook>
</file>

<file path=xl/comments2.xml><?xml version="1.0" encoding="utf-8"?>
<comments xmlns="http://schemas.openxmlformats.org/spreadsheetml/2006/main">
  <authors>
    <author>Torfinn Kringlebotn</author>
  </authors>
  <commentList>
    <comment ref="C4" authorId="0">
      <text>
        <r>
          <rPr>
            <sz val="8"/>
            <rFont val="Arial"/>
            <family val="2"/>
          </rPr>
          <t>Velg verdier for treslag, bonitet, arbeidskostnader per time, diameter ved kvisting, antall meter som kvistes, kvistingstid i minutter år tre, realrente og antall år fra kvisting til høsting.</t>
        </r>
      </text>
    </comment>
    <comment ref="C5" authorId="0">
      <text>
        <r>
          <rPr>
            <sz val="8"/>
            <rFont val="Arial"/>
            <family val="2"/>
          </rPr>
          <t>G for gran
F for furu
B for bjørk</t>
        </r>
      </text>
    </comment>
    <comment ref="C23" authorId="0">
      <text>
        <r>
          <rPr>
            <sz val="8"/>
            <rFont val="Arial"/>
            <family val="2"/>
          </rPr>
          <t>For at investeringen skal lønne seg med det valgte rentekravet (realrenta), må merprisen for kvistfritt virke være minst like høy som den prolongerte kvistekostnaden.</t>
        </r>
      </text>
    </comment>
    <comment ref="C31" authorId="0">
      <text>
        <r>
          <rPr>
            <sz val="8"/>
            <rFont val="Arial"/>
            <family val="2"/>
          </rPr>
          <t>Nytte/Kostnadstall (N/K-tall) på 1 eller høyere viser at investeringen er lønnsom med den valgte realrenten.</t>
        </r>
      </text>
    </comment>
    <comment ref="C29" authorId="0">
      <text>
        <r>
          <rPr>
            <sz val="8"/>
            <rFont val="Arial"/>
            <family val="2"/>
          </rPr>
          <t>Forventet merpris må være lik eller høyere enn de prolongerte kvistekostnadene for at investeringen skal være lønnsom med det valgte rentekravet (realrenta).</t>
        </r>
      </text>
    </comment>
    <comment ref="C10" authorId="0">
      <text>
        <r>
          <rPr>
            <sz val="8"/>
            <rFont val="Arial"/>
            <family val="2"/>
          </rPr>
          <t>Hvis du ikke har tall for eget tidsforbruk kan du bruke gjennomsnittlig
tidsforbruk i Tabell 2 under "Hjelpetabeller".</t>
        </r>
      </text>
    </comment>
    <comment ref="C15" authorId="0">
      <text>
        <r>
          <rPr>
            <sz val="8"/>
            <rFont val="Arial"/>
            <family val="2"/>
          </rPr>
          <t>Midlere diametertilvekst er regnet ut ved regresjonsanalyse av treslagets diametertilvekst ved de forskjellige boniteter i perioden fra aktuelt kvistetidspunkt til det kvistede bestandet når omlag 30 cm toppdiameter av kvistet stokk. 
Kilde: Produksjonstabeller for gran, furu og bjørk
(H.Braastad, Norsk inst. for skogforskning).</t>
        </r>
      </text>
    </comment>
    <comment ref="C7" authorId="0">
      <text>
        <r>
          <rPr>
            <sz val="8"/>
            <rFont val="Arial"/>
            <family val="2"/>
          </rPr>
          <t>Bør beregnes etter virkning av skogavgift (60 % skattefordel) og ev. tilskudd.
Se Tabell 1 under "Hjelpetabeller".</t>
        </r>
      </text>
    </comment>
    <comment ref="C11" authorId="0">
      <text>
        <r>
          <rPr>
            <sz val="8"/>
            <rFont val="Arial"/>
            <family val="2"/>
          </rPr>
          <t>Sett inn ditt rentekrav denne investeringen. 
For langsiktige investeringer i skogbruket er 2,5 % en vanlig realrente.</t>
        </r>
      </text>
    </comment>
    <comment ref="C12" authorId="0">
      <text>
        <r>
          <rPr>
            <sz val="8"/>
            <rFont val="Arial"/>
            <family val="2"/>
          </rPr>
          <t>For å velge tiden fra kvisting til høsting må du bl.a. vurdere dimensjonsutviklingen. 
Du kan nå den ønskede toppdiameteren på avvirket, kvistet stokk ved å øke eller minke antall år fra kvisting til høsting.</t>
        </r>
      </text>
    </comment>
    <comment ref="C16" authorId="0">
      <text>
        <r>
          <rPr>
            <sz val="8"/>
            <rFont val="Arial"/>
            <family val="2"/>
          </rPr>
          <t xml:space="preserve">Toppdiameter u.b. på avvirket, kvistet stokk er avgjørende for sortiment og pris. </t>
        </r>
      </text>
    </comment>
    <comment ref="B23" authorId="0">
      <text>
        <r>
          <rPr>
            <b/>
            <sz val="8"/>
            <rFont val="Arial"/>
            <family val="2"/>
          </rPr>
          <t xml:space="preserve">Prolongering: </t>
        </r>
        <r>
          <rPr>
            <sz val="8"/>
            <rFont val="Arial"/>
            <family val="2"/>
          </rPr>
          <t xml:space="preserve">
Beregning av framtidsverdien av en investering i dag
(rentesrenteregning).</t>
        </r>
      </text>
    </comment>
    <comment ref="C26" authorId="0">
      <text>
        <r>
          <rPr>
            <sz val="8"/>
            <rFont val="Arial"/>
            <family val="2"/>
          </rPr>
          <t>For å vurdere lønnsomheten av stammekvistingen bør du ha en formening om tømmerprisen på kvistet kontra ukvistet virke.</t>
        </r>
      </text>
    </comment>
    <comment ref="C17" authorId="0">
      <text>
        <r>
          <rPr>
            <sz val="8"/>
            <rFont val="Arial"/>
            <family val="2"/>
          </rPr>
          <t>Volum som for toppmålstømmer.
Kilde: Volumtabeller for tømmer (Landbruks-departementet)</t>
        </r>
      </text>
    </comment>
    <comment ref="C8" authorId="0">
      <text>
        <r>
          <rPr>
            <sz val="8"/>
            <rFont val="Tahoma"/>
            <family val="2"/>
          </rPr>
          <t>Bør ikke overstige 10 cm. Ideell kviste-diameter er 4-7 cm</t>
        </r>
      </text>
    </comment>
  </commentList>
</comments>
</file>

<file path=xl/sharedStrings.xml><?xml version="1.0" encoding="utf-8"?>
<sst xmlns="http://schemas.openxmlformats.org/spreadsheetml/2006/main" count="86" uniqueCount="75">
  <si>
    <t>m3</t>
  </si>
  <si>
    <t>cm</t>
  </si>
  <si>
    <t>år</t>
  </si>
  <si>
    <t>%</t>
  </si>
  <si>
    <t>m</t>
  </si>
  <si>
    <t>kr/m3</t>
  </si>
  <si>
    <t>kr/m</t>
  </si>
  <si>
    <t xml:space="preserve">Realrente                                                      </t>
  </si>
  <si>
    <t xml:space="preserve">Antall år fra kvisting til høsting             </t>
  </si>
  <si>
    <t xml:space="preserve">Prolongerte kvistekostnader i kr per m3 kvistet virke </t>
  </si>
  <si>
    <t xml:space="preserve">Total arbeidskostnad per time </t>
  </si>
  <si>
    <t>kr/time</t>
  </si>
  <si>
    <t>kr/tre</t>
  </si>
  <si>
    <t xml:space="preserve">Toppdiameter på avvirket, kvistet stokk   </t>
  </si>
  <si>
    <t xml:space="preserve">Diameter på toppen av kvistet stokk                     </t>
  </si>
  <si>
    <t>Bestandsdata</t>
  </si>
  <si>
    <r>
      <t xml:space="preserve">Volum av kvistet stokk </t>
    </r>
    <r>
      <rPr>
        <b/>
        <sz val="8"/>
        <color indexed="8"/>
        <rFont val="Arial"/>
        <family val="2"/>
      </rPr>
      <t xml:space="preserve">           </t>
    </r>
  </si>
  <si>
    <t>S T A M M E K V I S T I N G S K A L K Y L E</t>
  </si>
  <si>
    <t>Sett inn:</t>
  </si>
  <si>
    <t>Kostnadskalkyle</t>
  </si>
  <si>
    <t>Prolongerte kvistekostnader i kr for kvistet stammedel</t>
  </si>
  <si>
    <t>Bestandsutvikling</t>
  </si>
  <si>
    <t>Treslag</t>
  </si>
  <si>
    <t>Kvistingskostnader kr per tre</t>
  </si>
  <si>
    <t xml:space="preserve">Kvistingskostnader kr per meter                </t>
  </si>
  <si>
    <t>kr/stamme</t>
  </si>
  <si>
    <t>Bonitet H40</t>
  </si>
  <si>
    <t>kr per tre</t>
  </si>
  <si>
    <t>Lønnsomhetsberegning</t>
  </si>
  <si>
    <t>Forventet pris på kvistfritt virke</t>
  </si>
  <si>
    <t>Normalpris uten kvisting</t>
  </si>
  <si>
    <r>
      <t>Nytte/Kostnadstall</t>
    </r>
    <r>
      <rPr>
        <sz val="8"/>
        <color indexed="8"/>
        <rFont val="Arial"/>
        <family val="2"/>
      </rPr>
      <t xml:space="preserve"> N/K-tall</t>
    </r>
  </si>
  <si>
    <t>Nytte av stammekvisting i kr for kvistet stammedel</t>
  </si>
  <si>
    <t>Nytte av stammekvisting, merpris per m3 kvistfritt virke</t>
  </si>
  <si>
    <t>Tilskudd i %</t>
  </si>
  <si>
    <t>Marginalskatt i %</t>
  </si>
  <si>
    <t>Gjennomsnittlig tidsforbruk</t>
  </si>
  <si>
    <t>Kvistingskostnader</t>
  </si>
  <si>
    <t>min per tre</t>
  </si>
  <si>
    <t>min per meter</t>
  </si>
  <si>
    <t>kr per meter</t>
  </si>
  <si>
    <t>Opp til 3 meter</t>
  </si>
  <si>
    <t>Opp til 4 meter</t>
  </si>
  <si>
    <t>Opp til 5 meter</t>
  </si>
  <si>
    <t>Ved beregning av tidsforbruk av 2. gangs kvisting kan differansen mellom tidsforbruk for høyde ved 1. og 2. gangs kvisting benyttes:</t>
  </si>
  <si>
    <t xml:space="preserve">2. kvisting </t>
  </si>
  <si>
    <t>3-5 meter</t>
  </si>
  <si>
    <t>3-4 meter</t>
  </si>
  <si>
    <t>Kvistings-høyde</t>
  </si>
  <si>
    <t xml:space="preserve">Midlere diametertilvekst fra kvisting til høsting    </t>
  </si>
  <si>
    <t>v/ 200 kr/t</t>
  </si>
  <si>
    <t xml:space="preserve">Tabell 1: </t>
  </si>
  <si>
    <t xml:space="preserve">Tabell 2: </t>
  </si>
  <si>
    <t>mm/år</t>
  </si>
  <si>
    <t>Total kvistingstid i minutter per meter som kvistes</t>
  </si>
  <si>
    <t>Antall kvistede stokker per m3</t>
  </si>
  <si>
    <t>Antall meter stamme som skal kvistes / er kvistet</t>
  </si>
  <si>
    <t>min./m</t>
  </si>
  <si>
    <t>Forventet bestandsutvikling, kostnader og lønnsomhet av tiltaket</t>
  </si>
  <si>
    <t>Kvistet gran ved riktig diameter.           Kvistet furu ved for stor diameter.</t>
  </si>
  <si>
    <t>Diameter av kvistet stokk</t>
  </si>
  <si>
    <t>Middelstokken i bestandet</t>
  </si>
  <si>
    <t>Vi anbefaler også å lese følgende fagbrosjyre:</t>
  </si>
  <si>
    <t>SKI Resymé nr.1 Stammekvisting</t>
  </si>
  <si>
    <t>B</t>
  </si>
  <si>
    <t>Stammekvistingskalkylen viser hele tiden til middelstokken i bestandet. Ved høsting vil om lag 2/3 av trærne i bestandet ha en diameter innenfor +- 5 cm av middelstokkens diameter.</t>
  </si>
  <si>
    <t>Ønsket diameter ved høsting og forventet pris</t>
  </si>
  <si>
    <t>Middelstokken i det kvistede bestandet vil ofte ikke nå finérkvalitet etter dagens diameterkrav på ca. 30 cm toppmål ved normal omløpstid. Kan man dokumentere en tidlig kvisting og dermed stor andel kvistfritt virke, kan man sannsynligvis forvente høy pris også på mindre dimensjoner. Men, dette blir en vurderingssak.</t>
  </si>
  <si>
    <r>
      <t xml:space="preserve">Tidsstudier ved Norsk institutt for skogforskning viser at arbeidsplasstid ved stammekvisting av </t>
    </r>
    <r>
      <rPr>
        <b/>
        <sz val="8"/>
        <rFont val="Arial"/>
        <family val="2"/>
      </rPr>
      <t>furu og bjørk er ca. 1 minutt per meter stamme og for gran ca 35 % mer.</t>
    </r>
    <r>
      <rPr>
        <sz val="8"/>
        <rFont val="Arial"/>
        <family val="2"/>
      </rPr>
      <t xml:space="preserve"> Tidsforbruket øker med økende kvistehøyde. Kostnadene pr tre vil variere med treslag, kvistmengde, kvisttykkelse, feltets beliggenhet og terrengforholdene.</t>
    </r>
  </si>
  <si>
    <t>Det er viktig å være tidlig nok ute med stammekvisting for å oppnå mest mulig kvistfritt virke. Kvisting ved diameter i brysthøyde på 5-8 cm er ideelt (dvs. omtrent 4-7 cm i toppen av kvistet stokk). Stammekvistingskalkylen kan bli misvisende hvis brysthøydediameteren på den kvistede stammedelen overstiger særlig over 10 cm. Husk at overvoksningssonen øker diameteren med ytterligere 3-6 cm før det produseres rent kvistfritt virke.</t>
  </si>
  <si>
    <r>
      <t>Skogeiers egenadel</t>
    </r>
    <r>
      <rPr>
        <sz val="8"/>
        <rFont val="Arial"/>
        <family val="2"/>
      </rPr>
      <t xml:space="preserve"> i % av totale kostnader beregnet før skatt, etter virkning av skogavgift med skattefri del 60 % og eventuelle tilskudd. (J. Pettersen, SKI)</t>
    </r>
  </si>
  <si>
    <r>
      <t>Eksempel på</t>
    </r>
    <r>
      <rPr>
        <b/>
        <sz val="8"/>
        <rFont val="Arial"/>
        <family val="2"/>
      </rPr>
      <t xml:space="preserve"> tidsforbruk og kvistekostnad </t>
    </r>
    <r>
      <rPr>
        <sz val="8"/>
        <rFont val="Arial"/>
        <family val="2"/>
      </rPr>
      <t xml:space="preserve">pr. tre fordelt etter kvistehøyde, ved stammekvisting av </t>
    </r>
    <r>
      <rPr>
        <b/>
        <sz val="8"/>
        <rFont val="Arial"/>
        <family val="2"/>
      </rPr>
      <t>furu.</t>
    </r>
    <r>
      <rPr>
        <sz val="8"/>
        <rFont val="Arial"/>
        <family val="2"/>
      </rPr>
      <t xml:space="preserve"> (Tidsstudie v/ H. Nordhagen, Aktivt Skogbruk)</t>
    </r>
  </si>
  <si>
    <r>
      <t xml:space="preserve">Utviklet av H. Braastad, T. Kringlebotn og J. Pettersen </t>
    </r>
    <r>
      <rPr>
        <sz val="8"/>
        <rFont val="Arial"/>
        <family val="2"/>
      </rPr>
      <t>©</t>
    </r>
    <r>
      <rPr>
        <sz val="6"/>
        <rFont val="Arial"/>
        <family val="2"/>
      </rPr>
      <t xml:space="preserve"> Skogbrukets Kursinstitutt 1-2003</t>
    </r>
  </si>
  <si>
    <t>Stammekvistingskalkylen er relativ enkel i bruk, og er godt egnet til støtte for egne vurderinger og prioriteringer av aktuelle bestand.  Det faglige innholdet er tuftet på resultater fra Norsk institutt for skogforskning.</t>
  </si>
  <si>
    <t>Nedenfor er det vist til noen viktige faktorer som man bør kjenne til for å kunne bruke stammekvistingskalkylen på en forsvarlig måte.</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</si>
</sst>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000"/>
    <numFmt numFmtId="181" formatCode="0.0000"/>
    <numFmt numFmtId="182" formatCode="0.00000"/>
    <numFmt numFmtId="183" formatCode="0.000000"/>
    <numFmt numFmtId="184" formatCode="0.0"/>
    <numFmt numFmtId="185" formatCode="0.0000000"/>
    <numFmt numFmtId="186" formatCode="0.00000000"/>
    <numFmt numFmtId="187" formatCode="&quot;Ja&quot;;&quot;Ja&quot;;&quot;Nei&quot;"/>
    <numFmt numFmtId="188" formatCode="&quot;Sann&quot;;&quot;Sann&quot;;&quot;Usann&quot;"/>
    <numFmt numFmtId="189" formatCode="&quot;På&quot;;&quot;På&quot;;&quot;Av&quot;"/>
  </numFmts>
  <fonts count="57">
    <font>
      <sz val="10"/>
      <name val="Times New Roman"/>
      <family val="0"/>
    </font>
    <font>
      <b/>
      <sz val="10"/>
      <name val="Arial"/>
      <family val="2"/>
    </font>
    <font>
      <b/>
      <sz val="8"/>
      <name val="Arial"/>
      <family val="2"/>
    </font>
    <font>
      <sz val="8"/>
      <name val="Arial"/>
      <family val="2"/>
    </font>
    <font>
      <sz val="8"/>
      <color indexed="8"/>
      <name val="Arial"/>
      <family val="2"/>
    </font>
    <font>
      <b/>
      <sz val="8"/>
      <color indexed="8"/>
      <name val="Arial"/>
      <family val="2"/>
    </font>
    <font>
      <b/>
      <sz val="8"/>
      <color indexed="10"/>
      <name val="Arial"/>
      <family val="2"/>
    </font>
    <font>
      <b/>
      <sz val="8"/>
      <color indexed="48"/>
      <name val="Arial"/>
      <family val="2"/>
    </font>
    <font>
      <sz val="6"/>
      <name val="Arial"/>
      <family val="2"/>
    </font>
    <font>
      <sz val="6"/>
      <color indexed="8"/>
      <name val="Arial"/>
      <family val="2"/>
    </font>
    <font>
      <b/>
      <sz val="16"/>
      <color indexed="21"/>
      <name val="Arial"/>
      <family val="2"/>
    </font>
    <font>
      <b/>
      <sz val="8"/>
      <color indexed="53"/>
      <name val="Arial"/>
      <family val="2"/>
    </font>
    <font>
      <u val="single"/>
      <sz val="10"/>
      <color indexed="12"/>
      <name val="Times New Roman"/>
      <family val="0"/>
    </font>
    <font>
      <u val="single"/>
      <sz val="10"/>
      <color indexed="36"/>
      <name val="Times New Roman"/>
      <family val="0"/>
    </font>
    <font>
      <sz val="8"/>
      <name val="Tahoma"/>
      <family val="2"/>
    </font>
    <font>
      <sz val="10"/>
      <name val="Arial"/>
      <family val="2"/>
    </font>
    <font>
      <b/>
      <u val="single"/>
      <sz val="10"/>
      <color indexed="12"/>
      <name val="Arial"/>
      <family val="2"/>
    </font>
    <font>
      <b/>
      <sz val="8"/>
      <color indexed="9"/>
      <name val="Arial"/>
      <family val="2"/>
    </font>
    <font>
      <b/>
      <sz val="10"/>
      <color indexed="9"/>
      <name val="Arial"/>
      <family val="2"/>
    </font>
    <font>
      <i/>
      <sz val="10"/>
      <color indexed="9"/>
      <name val="Arial"/>
      <family val="2"/>
    </font>
    <font>
      <sz val="10"/>
      <color indexed="9"/>
      <name val="Arial"/>
      <family val="2"/>
    </font>
    <font>
      <i/>
      <sz val="9"/>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1"/>
        <bgColor indexed="64"/>
      </patternFill>
    </fill>
    <fill>
      <patternFill patternType="mediumGray">
        <fgColor indexed="9"/>
        <bgColor indexed="41"/>
      </patternFill>
    </fill>
    <fill>
      <patternFill patternType="mediumGray">
        <fgColor indexed="9"/>
        <bgColor indexed="9"/>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21"/>
      </left>
      <right style="thick">
        <color indexed="21"/>
      </right>
      <top style="thick">
        <color indexed="21"/>
      </top>
      <bottom style="thick">
        <color indexed="21"/>
      </bottom>
    </border>
    <border>
      <left style="thick">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ck">
        <color indexed="21"/>
      </right>
      <top style="thick">
        <color indexed="21"/>
      </top>
      <bottom>
        <color indexed="63"/>
      </bottom>
    </border>
    <border>
      <left style="thick">
        <color indexed="21"/>
      </left>
      <right>
        <color indexed="63"/>
      </right>
      <top>
        <color indexed="63"/>
      </top>
      <bottom>
        <color indexed="63"/>
      </bottom>
    </border>
    <border>
      <left>
        <color indexed="63"/>
      </left>
      <right style="thick">
        <color indexed="21"/>
      </right>
      <top>
        <color indexed="63"/>
      </top>
      <bottom>
        <color indexed="63"/>
      </bottom>
    </border>
    <border>
      <left>
        <color indexed="63"/>
      </left>
      <right>
        <color indexed="63"/>
      </right>
      <top>
        <color indexed="63"/>
      </top>
      <bottom style="thick">
        <color indexed="21"/>
      </bottom>
    </border>
    <border>
      <left style="thick">
        <color indexed="21"/>
      </left>
      <right>
        <color indexed="63"/>
      </right>
      <top>
        <color indexed="63"/>
      </top>
      <bottom style="thick">
        <color indexed="21"/>
      </bottom>
    </border>
    <border>
      <left>
        <color indexed="63"/>
      </left>
      <right>
        <color indexed="63"/>
      </right>
      <top style="thick">
        <color indexed="21"/>
      </top>
      <bottom style="thick">
        <color indexed="21"/>
      </bottom>
    </border>
    <border>
      <left>
        <color indexed="63"/>
      </left>
      <right style="thin">
        <color indexed="21"/>
      </right>
      <top style="thick">
        <color indexed="21"/>
      </top>
      <bottom style="thin">
        <color indexed="21"/>
      </bottom>
    </border>
    <border>
      <left>
        <color indexed="63"/>
      </left>
      <right style="thin">
        <color indexed="21"/>
      </right>
      <top style="thin">
        <color indexed="21"/>
      </top>
      <bottom style="thin">
        <color indexed="21"/>
      </bottom>
    </border>
    <border>
      <left>
        <color indexed="63"/>
      </left>
      <right style="thick">
        <color indexed="21"/>
      </right>
      <top style="thin">
        <color indexed="21"/>
      </top>
      <bottom style="thin">
        <color indexed="21"/>
      </bottom>
    </border>
    <border>
      <left style="thick">
        <color indexed="21"/>
      </left>
      <right>
        <color indexed="63"/>
      </right>
      <top style="thick">
        <color indexed="21"/>
      </top>
      <bottom style="thin">
        <color indexed="21"/>
      </bottom>
    </border>
    <border>
      <left style="thick">
        <color indexed="21"/>
      </left>
      <right>
        <color indexed="63"/>
      </right>
      <top style="thin">
        <color indexed="21"/>
      </top>
      <bottom style="thin">
        <color indexed="21"/>
      </bottom>
    </border>
    <border>
      <left>
        <color indexed="63"/>
      </left>
      <right>
        <color indexed="63"/>
      </right>
      <top style="thick">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color indexed="63"/>
      </bottom>
    </border>
    <border>
      <left style="thin">
        <color indexed="21"/>
      </left>
      <right style="thin">
        <color indexed="21"/>
      </right>
      <top style="thin">
        <color indexed="21"/>
      </top>
      <bottom style="thin">
        <color indexed="21"/>
      </bottom>
    </border>
    <border>
      <left style="thin">
        <color indexed="21"/>
      </left>
      <right>
        <color indexed="63"/>
      </right>
      <top style="thin">
        <color indexed="21"/>
      </top>
      <bottom style="thin">
        <color indexed="21"/>
      </bottom>
    </border>
    <border>
      <left>
        <color indexed="63"/>
      </left>
      <right style="thin">
        <color indexed="21"/>
      </right>
      <top>
        <color indexed="63"/>
      </top>
      <bottom style="thin">
        <color indexed="21"/>
      </bottom>
    </border>
    <border>
      <left style="thin">
        <color indexed="21"/>
      </left>
      <right style="thin">
        <color indexed="21"/>
      </right>
      <top style="thick">
        <color indexed="21"/>
      </top>
      <bottom style="thin">
        <color indexed="21"/>
      </bottom>
    </border>
    <border>
      <left style="thin">
        <color indexed="21"/>
      </left>
      <right>
        <color indexed="63"/>
      </right>
      <top style="thick">
        <color indexed="21"/>
      </top>
      <bottom style="thin">
        <color indexed="21"/>
      </bottom>
    </border>
    <border>
      <left>
        <color indexed="63"/>
      </left>
      <right style="thick">
        <color indexed="21"/>
      </right>
      <top>
        <color indexed="63"/>
      </top>
      <bottom style="thick">
        <color indexed="21"/>
      </bottom>
    </border>
    <border>
      <left style="thick">
        <color indexed="21"/>
      </left>
      <right style="thick">
        <color indexed="21"/>
      </right>
      <top style="thick">
        <color indexed="21"/>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3"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2"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179"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77" fontId="0" fillId="0" borderId="0" applyFont="0" applyFill="0" applyBorder="0" applyAlignment="0" applyProtection="0"/>
    <xf numFmtId="0" fontId="53" fillId="20" borderId="9" applyNumberFormat="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132">
    <xf numFmtId="0" fontId="0" fillId="0" borderId="0" xfId="0" applyAlignment="1">
      <alignment/>
    </xf>
    <xf numFmtId="0" fontId="5" fillId="0" borderId="10" xfId="0" applyFont="1" applyFill="1" applyBorder="1" applyAlignment="1" applyProtection="1">
      <alignment horizontal="right"/>
      <protection locked="0"/>
    </xf>
    <xf numFmtId="1" fontId="2" fillId="0" borderId="10" xfId="0" applyNumberFormat="1" applyFont="1" applyFill="1" applyBorder="1" applyAlignment="1" applyProtection="1">
      <alignment/>
      <protection locked="0"/>
    </xf>
    <xf numFmtId="0" fontId="2" fillId="0" borderId="10" xfId="0" applyFont="1" applyFill="1" applyBorder="1" applyAlignment="1" applyProtection="1">
      <alignment/>
      <protection locked="0"/>
    </xf>
    <xf numFmtId="180" fontId="2" fillId="0" borderId="0" xfId="0" applyNumberFormat="1" applyFont="1" applyFill="1" applyBorder="1" applyAlignment="1" applyProtection="1">
      <alignment/>
      <protection/>
    </xf>
    <xf numFmtId="0" fontId="3" fillId="33" borderId="11" xfId="0" applyFont="1" applyFill="1" applyBorder="1" applyAlignment="1" applyProtection="1">
      <alignment/>
      <protection/>
    </xf>
    <xf numFmtId="0" fontId="10" fillId="33" borderId="12" xfId="0" applyFont="1" applyFill="1" applyBorder="1"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3" fillId="0" borderId="0" xfId="0" applyFont="1" applyAlignment="1" applyProtection="1">
      <alignment/>
      <protection/>
    </xf>
    <xf numFmtId="0" fontId="3" fillId="33" borderId="14" xfId="0" applyFont="1" applyFill="1" applyBorder="1" applyAlignment="1" applyProtection="1">
      <alignment/>
      <protection/>
    </xf>
    <xf numFmtId="0" fontId="1" fillId="33" borderId="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8" fillId="33" borderId="0" xfId="0" applyFont="1" applyFill="1" applyBorder="1" applyAlignment="1" applyProtection="1">
      <alignment horizontal="center"/>
      <protection/>
    </xf>
    <xf numFmtId="0" fontId="3" fillId="33" borderId="15"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33" borderId="15"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15" xfId="0" applyFont="1" applyFill="1" applyBorder="1" applyAlignment="1" applyProtection="1">
      <alignment/>
      <protection/>
    </xf>
    <xf numFmtId="1" fontId="6" fillId="0" borderId="0" xfId="0" applyNumberFormat="1" applyFont="1" applyAlignment="1" applyProtection="1">
      <alignment/>
      <protection/>
    </xf>
    <xf numFmtId="180" fontId="7" fillId="0" borderId="0" xfId="0" applyNumberFormat="1" applyFont="1" applyAlignment="1" applyProtection="1">
      <alignment/>
      <protection/>
    </xf>
    <xf numFmtId="0" fontId="4" fillId="33" borderId="0" xfId="0" applyFont="1" applyFill="1" applyBorder="1" applyAlignment="1" applyProtection="1">
      <alignment/>
      <protection/>
    </xf>
    <xf numFmtId="0" fontId="2" fillId="33" borderId="0" xfId="0" applyFont="1" applyFill="1" applyBorder="1" applyAlignment="1" applyProtection="1">
      <alignment/>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protection/>
    </xf>
    <xf numFmtId="184" fontId="6" fillId="33" borderId="16" xfId="0" applyNumberFormat="1" applyFont="1" applyFill="1" applyBorder="1" applyAlignment="1" applyProtection="1">
      <alignment/>
      <protection/>
    </xf>
    <xf numFmtId="180" fontId="6" fillId="33" borderId="16"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horizontal="center"/>
      <protection/>
    </xf>
    <xf numFmtId="0" fontId="3" fillId="0" borderId="0" xfId="0" applyFont="1" applyAlignment="1" applyProtection="1">
      <alignment horizontal="center"/>
      <protection/>
    </xf>
    <xf numFmtId="2" fontId="3" fillId="0" borderId="0" xfId="0" applyNumberFormat="1" applyFont="1" applyAlignment="1" applyProtection="1">
      <alignment/>
      <protection/>
    </xf>
    <xf numFmtId="1" fontId="3" fillId="0" borderId="0" xfId="0" applyNumberFormat="1" applyFont="1" applyAlignment="1" applyProtection="1">
      <alignment/>
      <protection/>
    </xf>
    <xf numFmtId="1" fontId="3" fillId="0" borderId="0" xfId="0" applyNumberFormat="1" applyFont="1" applyFill="1" applyAlignment="1" applyProtection="1">
      <alignment/>
      <protection/>
    </xf>
    <xf numFmtId="0" fontId="5" fillId="33" borderId="0" xfId="0" applyFont="1" applyFill="1" applyBorder="1" applyAlignment="1" applyProtection="1">
      <alignment/>
      <protection/>
    </xf>
    <xf numFmtId="1" fontId="11" fillId="33" borderId="16" xfId="0" applyNumberFormat="1" applyFont="1" applyFill="1" applyBorder="1" applyAlignment="1" applyProtection="1">
      <alignment/>
      <protection/>
    </xf>
    <xf numFmtId="2" fontId="2" fillId="0" borderId="10" xfId="0" applyNumberFormat="1" applyFont="1" applyFill="1" applyBorder="1" applyAlignment="1" applyProtection="1">
      <alignment/>
      <protection locked="0"/>
    </xf>
    <xf numFmtId="1" fontId="2" fillId="33" borderId="10" xfId="0" applyNumberFormat="1" applyFont="1" applyFill="1" applyBorder="1" applyAlignment="1" applyProtection="1">
      <alignment/>
      <protection locked="0"/>
    </xf>
    <xf numFmtId="0" fontId="3" fillId="0" borderId="0" xfId="0" applyFont="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0" xfId="0" applyFont="1" applyFill="1" applyBorder="1" applyAlignment="1">
      <alignment/>
    </xf>
    <xf numFmtId="0" fontId="3" fillId="33" borderId="17" xfId="0" applyFont="1" applyFill="1" applyBorder="1" applyAlignment="1">
      <alignment/>
    </xf>
    <xf numFmtId="0" fontId="3" fillId="33" borderId="16" xfId="0" applyFont="1" applyFill="1" applyBorder="1" applyAlignment="1">
      <alignment/>
    </xf>
    <xf numFmtId="180" fontId="3" fillId="0" borderId="0" xfId="0" applyNumberFormat="1" applyFont="1" applyAlignment="1" applyProtection="1">
      <alignment/>
      <protection/>
    </xf>
    <xf numFmtId="0" fontId="2" fillId="33" borderId="0" xfId="0" applyFont="1" applyFill="1" applyBorder="1" applyAlignment="1">
      <alignment/>
    </xf>
    <xf numFmtId="0" fontId="8" fillId="33" borderId="17" xfId="0" applyFont="1" applyFill="1" applyBorder="1" applyAlignment="1" applyProtection="1">
      <alignment horizontal="right"/>
      <protection/>
    </xf>
    <xf numFmtId="0" fontId="4" fillId="33" borderId="0" xfId="0" applyFont="1" applyFill="1" applyBorder="1" applyAlignment="1" applyProtection="1">
      <alignment horizontal="left"/>
      <protection/>
    </xf>
    <xf numFmtId="0" fontId="3" fillId="33" borderId="0" xfId="0" applyFont="1" applyFill="1" applyBorder="1" applyAlignment="1" applyProtection="1">
      <alignment/>
      <protection/>
    </xf>
    <xf numFmtId="0" fontId="0" fillId="33" borderId="0" xfId="0" applyFill="1" applyAlignment="1">
      <alignment/>
    </xf>
    <xf numFmtId="2" fontId="3" fillId="33" borderId="0" xfId="0" applyNumberFormat="1" applyFont="1" applyFill="1" applyBorder="1" applyAlignment="1" applyProtection="1">
      <alignment/>
      <protection locked="0"/>
    </xf>
    <xf numFmtId="0" fontId="3" fillId="33" borderId="0" xfId="0" applyFont="1" applyFill="1" applyBorder="1" applyAlignment="1" applyProtection="1">
      <alignment/>
      <protection locked="0"/>
    </xf>
    <xf numFmtId="1" fontId="3" fillId="33" borderId="0" xfId="0" applyNumberFormat="1" applyFont="1" applyFill="1" applyBorder="1" applyAlignment="1" applyProtection="1">
      <alignment/>
      <protection locked="0"/>
    </xf>
    <xf numFmtId="0" fontId="3" fillId="33" borderId="0" xfId="0" applyFont="1" applyFill="1" applyAlignment="1">
      <alignment/>
    </xf>
    <xf numFmtId="0" fontId="3" fillId="33" borderId="0" xfId="0" applyFont="1" applyFill="1" applyAlignment="1">
      <alignment horizontal="left" vertical="top" wrapText="1"/>
    </xf>
    <xf numFmtId="0" fontId="16" fillId="33" borderId="0" xfId="38" applyFont="1" applyFill="1" applyAlignment="1" applyProtection="1">
      <alignment horizontal="left" vertical="top" wrapText="1"/>
      <protection/>
    </xf>
    <xf numFmtId="0" fontId="17" fillId="34" borderId="18" xfId="0" applyFont="1" applyFill="1" applyBorder="1" applyAlignment="1" applyProtection="1">
      <alignment horizontal="left"/>
      <protection/>
    </xf>
    <xf numFmtId="0" fontId="15" fillId="33" borderId="14" xfId="0" applyFont="1" applyFill="1" applyBorder="1" applyAlignment="1" applyProtection="1">
      <alignment/>
      <protection/>
    </xf>
    <xf numFmtId="0" fontId="18" fillId="34" borderId="18" xfId="0" applyFont="1" applyFill="1" applyBorder="1" applyAlignment="1" applyProtection="1">
      <alignment horizontal="left"/>
      <protection/>
    </xf>
    <xf numFmtId="0" fontId="15" fillId="34" borderId="18" xfId="0" applyFont="1" applyFill="1" applyBorder="1" applyAlignment="1" applyProtection="1">
      <alignment horizontal="left"/>
      <protection/>
    </xf>
    <xf numFmtId="0" fontId="15" fillId="33" borderId="15" xfId="0" applyFont="1" applyFill="1" applyBorder="1" applyAlignment="1" applyProtection="1">
      <alignment horizontal="left"/>
      <protection/>
    </xf>
    <xf numFmtId="0" fontId="15" fillId="0" borderId="0" xfId="0" applyFont="1" applyAlignment="1" applyProtection="1">
      <alignment/>
      <protection/>
    </xf>
    <xf numFmtId="0" fontId="18" fillId="34" borderId="18" xfId="0" applyFont="1" applyFill="1" applyBorder="1" applyAlignment="1" applyProtection="1">
      <alignment horizontal="right"/>
      <protection/>
    </xf>
    <xf numFmtId="0" fontId="4" fillId="35" borderId="19" xfId="0" applyFont="1" applyFill="1" applyBorder="1" applyAlignment="1" applyProtection="1">
      <alignment horizontal="left"/>
      <protection/>
    </xf>
    <xf numFmtId="0" fontId="4" fillId="35" borderId="20" xfId="0" applyFont="1" applyFill="1" applyBorder="1" applyAlignment="1" applyProtection="1">
      <alignment/>
      <protection/>
    </xf>
    <xf numFmtId="0" fontId="4" fillId="35" borderId="20" xfId="0" applyFont="1" applyFill="1" applyBorder="1" applyAlignment="1" applyProtection="1">
      <alignment horizontal="left"/>
      <protection/>
    </xf>
    <xf numFmtId="0" fontId="4" fillId="35" borderId="21" xfId="0" applyFont="1" applyFill="1" applyBorder="1" applyAlignment="1" applyProtection="1">
      <alignment/>
      <protection/>
    </xf>
    <xf numFmtId="0" fontId="3" fillId="35" borderId="20" xfId="0" applyFont="1" applyFill="1" applyBorder="1" applyAlignment="1" applyProtection="1">
      <alignment/>
      <protection/>
    </xf>
    <xf numFmtId="0" fontId="5" fillId="35" borderId="22" xfId="0" applyFont="1" applyFill="1" applyBorder="1" applyAlignment="1" applyProtection="1">
      <alignment horizontal="right"/>
      <protection/>
    </xf>
    <xf numFmtId="1" fontId="2" fillId="35" borderId="23" xfId="0" applyNumberFormat="1" applyFont="1" applyFill="1" applyBorder="1" applyAlignment="1" applyProtection="1">
      <alignment/>
      <protection/>
    </xf>
    <xf numFmtId="0" fontId="9" fillId="35" borderId="23" xfId="0" applyFont="1" applyFill="1" applyBorder="1" applyAlignment="1" applyProtection="1">
      <alignment horizontal="center"/>
      <protection/>
    </xf>
    <xf numFmtId="0" fontId="8" fillId="35" borderId="23" xfId="0" applyFont="1" applyFill="1" applyBorder="1" applyAlignment="1" applyProtection="1">
      <alignment horizontal="center"/>
      <protection/>
    </xf>
    <xf numFmtId="0" fontId="4" fillId="35" borderId="19" xfId="0" applyFont="1" applyFill="1" applyBorder="1" applyAlignment="1" applyProtection="1">
      <alignment/>
      <protection/>
    </xf>
    <xf numFmtId="184" fontId="2" fillId="35" borderId="10" xfId="0" applyNumberFormat="1" applyFont="1" applyFill="1" applyBorder="1" applyAlignment="1" applyProtection="1">
      <alignment/>
      <protection/>
    </xf>
    <xf numFmtId="0" fontId="8" fillId="35" borderId="24" xfId="0" applyFont="1" applyFill="1" applyBorder="1" applyAlignment="1" applyProtection="1">
      <alignment horizontal="center"/>
      <protection/>
    </xf>
    <xf numFmtId="0" fontId="8" fillId="35" borderId="25" xfId="0" applyFont="1" applyFill="1" applyBorder="1" applyAlignment="1" applyProtection="1">
      <alignment horizontal="center"/>
      <protection/>
    </xf>
    <xf numFmtId="180" fontId="2" fillId="35" borderId="10" xfId="0" applyNumberFormat="1" applyFont="1" applyFill="1" applyBorder="1" applyAlignment="1" applyProtection="1">
      <alignment/>
      <protection/>
    </xf>
    <xf numFmtId="184" fontId="2" fillId="35" borderId="10" xfId="0" applyNumberFormat="1" applyFont="1" applyFill="1" applyBorder="1" applyAlignment="1" applyProtection="1">
      <alignment horizontal="right"/>
      <protection/>
    </xf>
    <xf numFmtId="2" fontId="2" fillId="35" borderId="10" xfId="0" applyNumberFormat="1" applyFont="1" applyFill="1" applyBorder="1" applyAlignment="1" applyProtection="1">
      <alignment/>
      <protection/>
    </xf>
    <xf numFmtId="0" fontId="5" fillId="35" borderId="20" xfId="0" applyFont="1" applyFill="1" applyBorder="1" applyAlignment="1" applyProtection="1">
      <alignment/>
      <protection/>
    </xf>
    <xf numFmtId="1" fontId="11" fillId="35" borderId="10" xfId="0" applyNumberFormat="1" applyFont="1" applyFill="1" applyBorder="1" applyAlignment="1" applyProtection="1">
      <alignment/>
      <protection/>
    </xf>
    <xf numFmtId="2" fontId="11" fillId="35" borderId="10" xfId="0" applyNumberFormat="1" applyFont="1" applyFill="1" applyBorder="1" applyAlignment="1" applyProtection="1">
      <alignment/>
      <protection/>
    </xf>
    <xf numFmtId="0" fontId="1" fillId="33" borderId="0" xfId="0" applyFont="1" applyFill="1" applyBorder="1" applyAlignment="1" applyProtection="1">
      <alignment/>
      <protection/>
    </xf>
    <xf numFmtId="184" fontId="6" fillId="35" borderId="10" xfId="0" applyNumberFormat="1" applyFont="1" applyFill="1" applyBorder="1" applyAlignment="1" applyProtection="1">
      <alignment/>
      <protection/>
    </xf>
    <xf numFmtId="0" fontId="3" fillId="35" borderId="26" xfId="0" applyFont="1" applyFill="1" applyBorder="1" applyAlignment="1">
      <alignment horizontal="center" vertical="center" wrapText="1"/>
    </xf>
    <xf numFmtId="2" fontId="3" fillId="35" borderId="27" xfId="0" applyNumberFormat="1" applyFont="1" applyFill="1" applyBorder="1" applyAlignment="1">
      <alignment horizontal="center" vertical="center" wrapText="1"/>
    </xf>
    <xf numFmtId="2" fontId="3" fillId="35" borderId="28" xfId="0" applyNumberFormat="1"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2" fontId="3" fillId="35" borderId="30" xfId="0" applyNumberFormat="1" applyFont="1" applyFill="1" applyBorder="1" applyAlignment="1">
      <alignment horizontal="center" vertical="center" wrapText="1"/>
    </xf>
    <xf numFmtId="2" fontId="3" fillId="35" borderId="31" xfId="0" applyNumberFormat="1" applyFont="1" applyFill="1" applyBorder="1" applyAlignment="1">
      <alignment horizontal="center" vertical="center" wrapText="1"/>
    </xf>
    <xf numFmtId="0" fontId="21" fillId="34" borderId="16" xfId="0" applyFont="1" applyFill="1" applyBorder="1" applyAlignment="1">
      <alignment horizontal="center" vertical="top" wrapText="1"/>
    </xf>
    <xf numFmtId="0" fontId="18" fillId="34" borderId="16"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21" fillId="34" borderId="32" xfId="0" applyFont="1" applyFill="1" applyBorder="1" applyAlignment="1">
      <alignment horizontal="center" vertical="top" wrapText="1"/>
    </xf>
    <xf numFmtId="0" fontId="1" fillId="35" borderId="19"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3" fillId="36" borderId="0" xfId="0" applyFont="1" applyFill="1" applyBorder="1" applyAlignment="1">
      <alignment horizontal="center" vertical="center" wrapText="1"/>
    </xf>
    <xf numFmtId="2" fontId="3" fillId="36" borderId="0" xfId="0" applyNumberFormat="1" applyFont="1" applyFill="1" applyBorder="1" applyAlignment="1">
      <alignment horizontal="center" vertical="center" wrapText="1"/>
    </xf>
    <xf numFmtId="0" fontId="8" fillId="33" borderId="32" xfId="0" applyFont="1" applyFill="1" applyBorder="1" applyAlignment="1" applyProtection="1">
      <alignment horizontal="right"/>
      <protection/>
    </xf>
    <xf numFmtId="0" fontId="3" fillId="33" borderId="0" xfId="0" applyFont="1" applyFill="1" applyAlignment="1">
      <alignment horizontal="left" vertical="top" wrapText="1"/>
    </xf>
    <xf numFmtId="0" fontId="10" fillId="33" borderId="12" xfId="0" applyFont="1" applyFill="1" applyBorder="1" applyAlignment="1" applyProtection="1">
      <alignment horizontal="left"/>
      <protection/>
    </xf>
    <xf numFmtId="0" fontId="1" fillId="33" borderId="0" xfId="0" applyFont="1" applyFill="1" applyBorder="1" applyAlignment="1" applyProtection="1">
      <alignment horizontal="left"/>
      <protection/>
    </xf>
    <xf numFmtId="2" fontId="3" fillId="35" borderId="27" xfId="0" applyNumberFormat="1" applyFont="1" applyFill="1" applyBorder="1" applyAlignment="1">
      <alignment horizontal="center" vertical="center" wrapText="1"/>
    </xf>
    <xf numFmtId="2" fontId="3" fillId="35" borderId="28" xfId="0" applyNumberFormat="1" applyFont="1" applyFill="1" applyBorder="1" applyAlignment="1">
      <alignment horizontal="center" vertical="center" wrapText="1"/>
    </xf>
    <xf numFmtId="0" fontId="3" fillId="0" borderId="0" xfId="0" applyFont="1" applyAlignment="1">
      <alignment vertical="top" wrapText="1"/>
    </xf>
    <xf numFmtId="0" fontId="20" fillId="34" borderId="12"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2" fillId="33" borderId="16" xfId="0" applyFont="1" applyFill="1" applyBorder="1" applyAlignment="1">
      <alignment vertical="top" wrapText="1"/>
    </xf>
    <xf numFmtId="0" fontId="3" fillId="33" borderId="16" xfId="0" applyFont="1" applyFill="1" applyBorder="1" applyAlignment="1">
      <alignment vertical="top"/>
    </xf>
    <xf numFmtId="0" fontId="3" fillId="33" borderId="16" xfId="0" applyFont="1" applyFill="1" applyBorder="1" applyAlignment="1">
      <alignment vertical="top" wrapText="1"/>
    </xf>
    <xf numFmtId="0" fontId="18" fillId="34" borderId="12"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8" fillId="34" borderId="12" xfId="0" applyFont="1" applyFill="1" applyBorder="1" applyAlignment="1">
      <alignment horizontal="center" wrapText="1"/>
    </xf>
    <xf numFmtId="0" fontId="18" fillId="34" borderId="13" xfId="0" applyFont="1" applyFill="1" applyBorder="1" applyAlignment="1">
      <alignment horizontal="center" wrapText="1"/>
    </xf>
    <xf numFmtId="0" fontId="19" fillId="34" borderId="0"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20" fillId="34" borderId="20" xfId="0" applyFont="1" applyFill="1" applyBorder="1" applyAlignment="1">
      <alignment horizontal="left" vertical="center" wrapText="1"/>
    </xf>
    <xf numFmtId="0" fontId="20" fillId="34" borderId="27" xfId="0" applyFont="1" applyFill="1" applyBorder="1" applyAlignment="1">
      <alignment horizontal="left" vertical="center"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Viktig bakgrunn'!A1" /><Relationship Id="rId3" Type="http://schemas.openxmlformats.org/officeDocument/2006/relationships/hyperlink" Target="#'Viktig bakgrunn'!A1" /><Relationship Id="rId4" Type="http://schemas.openxmlformats.org/officeDocument/2006/relationships/image" Target="../media/image2.jpeg" /><Relationship Id="rId5" Type="http://schemas.openxmlformats.org/officeDocument/2006/relationships/hyperlink" Target="#'Viktig bakgrunn'!A1" /><Relationship Id="rId6" Type="http://schemas.openxmlformats.org/officeDocument/2006/relationships/hyperlink" Target="#'Viktig bakgrun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10</xdr:row>
      <xdr:rowOff>85725</xdr:rowOff>
    </xdr:from>
    <xdr:to>
      <xdr:col>2</xdr:col>
      <xdr:colOff>1323975</xdr:colOff>
      <xdr:row>17</xdr:row>
      <xdr:rowOff>152400</xdr:rowOff>
    </xdr:to>
    <xdr:pic>
      <xdr:nvPicPr>
        <xdr:cNvPr id="1" name="Picture 16">
          <a:hlinkClick r:id="rId3"/>
        </xdr:cNvPr>
        <xdr:cNvPicPr preferRelativeResize="1">
          <a:picLocks noChangeAspect="1"/>
        </xdr:cNvPicPr>
      </xdr:nvPicPr>
      <xdr:blipFill>
        <a:blip r:embed="rId1"/>
        <a:stretch>
          <a:fillRect/>
        </a:stretch>
      </xdr:blipFill>
      <xdr:spPr>
        <a:xfrm>
          <a:off x="714375" y="2943225"/>
          <a:ext cx="1028700" cy="1200150"/>
        </a:xfrm>
        <a:prstGeom prst="rect">
          <a:avLst/>
        </a:prstGeom>
        <a:noFill/>
        <a:ln w="9525" cmpd="sng">
          <a:noFill/>
        </a:ln>
      </xdr:spPr>
    </xdr:pic>
    <xdr:clientData/>
  </xdr:twoCellAnchor>
  <xdr:twoCellAnchor editAs="oneCell">
    <xdr:from>
      <xdr:col>2</xdr:col>
      <xdr:colOff>1828800</xdr:colOff>
      <xdr:row>10</xdr:row>
      <xdr:rowOff>85725</xdr:rowOff>
    </xdr:from>
    <xdr:to>
      <xdr:col>2</xdr:col>
      <xdr:colOff>3086100</xdr:colOff>
      <xdr:row>18</xdr:row>
      <xdr:rowOff>28575</xdr:rowOff>
    </xdr:to>
    <xdr:pic>
      <xdr:nvPicPr>
        <xdr:cNvPr id="2" name="Picture 17">
          <a:hlinkClick r:id="rId6"/>
        </xdr:cNvPr>
        <xdr:cNvPicPr preferRelativeResize="1">
          <a:picLocks noChangeAspect="1"/>
        </xdr:cNvPicPr>
      </xdr:nvPicPr>
      <xdr:blipFill>
        <a:blip r:embed="rId4"/>
        <a:stretch>
          <a:fillRect/>
        </a:stretch>
      </xdr:blipFill>
      <xdr:spPr>
        <a:xfrm>
          <a:off x="2247900" y="2943225"/>
          <a:ext cx="12573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kogkurs.no/Resyme/1/res1.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1" sqref="A1"/>
    </sheetView>
  </sheetViews>
  <sheetFormatPr defaultColWidth="12" defaultRowHeight="12.75"/>
  <cols>
    <col min="1" max="2" width="3.66015625" style="0" customWidth="1"/>
    <col min="3" max="3" width="69.33203125" style="0" customWidth="1"/>
    <col min="4" max="4" width="3.5" style="0" customWidth="1"/>
  </cols>
  <sheetData>
    <row r="1" spans="1:4" ht="24" customHeight="1" thickTop="1">
      <c r="A1" s="5"/>
      <c r="B1" s="112" t="s">
        <v>17</v>
      </c>
      <c r="C1" s="112"/>
      <c r="D1" s="8"/>
    </row>
    <row r="2" spans="1:4" ht="13.5" customHeight="1">
      <c r="A2" s="10"/>
      <c r="B2" s="113" t="s">
        <v>58</v>
      </c>
      <c r="C2" s="113"/>
      <c r="D2" s="13"/>
    </row>
    <row r="3" spans="1:4" ht="12">
      <c r="A3" s="10"/>
      <c r="B3" s="14"/>
      <c r="C3" s="14"/>
      <c r="D3" s="16"/>
    </row>
    <row r="4" spans="1:4" ht="40.5" customHeight="1">
      <c r="A4" s="10"/>
      <c r="B4" s="111" t="s">
        <v>73</v>
      </c>
      <c r="C4" s="111"/>
      <c r="D4" s="16"/>
    </row>
    <row r="5" spans="1:4" ht="35.25" customHeight="1">
      <c r="A5" s="10"/>
      <c r="B5" s="111" t="s">
        <v>74</v>
      </c>
      <c r="C5" s="111"/>
      <c r="D5" s="16"/>
    </row>
    <row r="6" spans="1:4" ht="12">
      <c r="A6" s="10"/>
      <c r="B6" s="111" t="s">
        <v>62</v>
      </c>
      <c r="C6" s="111"/>
      <c r="D6" s="16"/>
    </row>
    <row r="7" spans="1:4" ht="12">
      <c r="A7" s="10"/>
      <c r="B7" s="59"/>
      <c r="C7" s="60" t="s">
        <v>63</v>
      </c>
      <c r="D7" s="16"/>
    </row>
    <row r="8" spans="1:4" ht="12.75" customHeight="1">
      <c r="A8" s="10"/>
      <c r="B8" s="59"/>
      <c r="C8" s="59"/>
      <c r="D8" s="16"/>
    </row>
    <row r="9" spans="1:4" ht="12">
      <c r="A9" s="10"/>
      <c r="B9" s="11">
        <v>1</v>
      </c>
      <c r="C9" s="87" t="s">
        <v>60</v>
      </c>
      <c r="D9" s="19"/>
    </row>
    <row r="10" spans="1:4" ht="51">
      <c r="A10" s="10"/>
      <c r="B10" s="24"/>
      <c r="C10" s="59" t="s">
        <v>69</v>
      </c>
      <c r="D10" s="20"/>
    </row>
    <row r="11" spans="1:4" ht="12.75">
      <c r="A11" s="10"/>
      <c r="B11" s="52"/>
      <c r="C11" s="58"/>
      <c r="D11" s="21"/>
    </row>
    <row r="12" spans="1:4" ht="12.75">
      <c r="A12" s="10"/>
      <c r="B12" s="24"/>
      <c r="C12" s="58"/>
      <c r="D12" s="21"/>
    </row>
    <row r="13" spans="1:4" ht="12.75">
      <c r="A13" s="10"/>
      <c r="B13" s="24"/>
      <c r="C13" s="58"/>
      <c r="D13" s="21"/>
    </row>
    <row r="14" spans="1:4" ht="12.75">
      <c r="A14" s="10"/>
      <c r="B14" s="53"/>
      <c r="C14" s="55"/>
      <c r="D14" s="21"/>
    </row>
    <row r="15" spans="1:4" ht="12.75">
      <c r="A15" s="10"/>
      <c r="B15" s="24"/>
      <c r="C15" s="56"/>
      <c r="D15" s="21"/>
    </row>
    <row r="16" spans="1:4" ht="12.75">
      <c r="A16" s="10"/>
      <c r="B16" s="24"/>
      <c r="C16" s="58"/>
      <c r="D16" s="21"/>
    </row>
    <row r="17" spans="1:4" ht="12.75">
      <c r="A17" s="10"/>
      <c r="B17" s="24"/>
      <c r="C17" s="54"/>
      <c r="D17" s="21"/>
    </row>
    <row r="18" spans="1:4" ht="12.75">
      <c r="A18" s="10"/>
      <c r="B18" s="12"/>
      <c r="C18" s="58"/>
      <c r="D18" s="21"/>
    </row>
    <row r="19" spans="1:4" ht="12.75">
      <c r="A19" s="10"/>
      <c r="B19" s="24"/>
      <c r="C19" s="57"/>
      <c r="D19" s="21"/>
    </row>
    <row r="20" spans="1:4" ht="12">
      <c r="A20" s="10"/>
      <c r="B20" s="24"/>
      <c r="C20" s="57" t="s">
        <v>59</v>
      </c>
      <c r="D20" s="21"/>
    </row>
    <row r="21" spans="1:4" ht="12">
      <c r="A21" s="10"/>
      <c r="B21" s="24"/>
      <c r="C21" s="58"/>
      <c r="D21" s="21"/>
    </row>
    <row r="22" spans="1:4" ht="12">
      <c r="A22" s="10"/>
      <c r="B22" s="11">
        <v>2</v>
      </c>
      <c r="C22" s="87" t="s">
        <v>61</v>
      </c>
      <c r="D22" s="21"/>
    </row>
    <row r="23" spans="1:4" ht="35.25" customHeight="1">
      <c r="A23" s="10"/>
      <c r="B23" s="24"/>
      <c r="C23" s="59" t="s">
        <v>65</v>
      </c>
      <c r="D23" s="21"/>
    </row>
    <row r="24" spans="1:4" ht="12">
      <c r="A24" s="10"/>
      <c r="B24" s="12"/>
      <c r="C24" s="58"/>
      <c r="D24" s="16"/>
    </row>
    <row r="25" spans="1:4" ht="12">
      <c r="A25" s="10"/>
      <c r="B25" s="11">
        <v>3</v>
      </c>
      <c r="C25" s="87" t="s">
        <v>66</v>
      </c>
      <c r="D25" s="21"/>
    </row>
    <row r="26" spans="1:4" ht="40.5">
      <c r="A26" s="10"/>
      <c r="B26" s="24"/>
      <c r="C26" s="59" t="s">
        <v>67</v>
      </c>
      <c r="D26" s="21"/>
    </row>
    <row r="27" spans="1:4" ht="12">
      <c r="A27" s="10"/>
      <c r="B27" s="36"/>
      <c r="C27" s="58"/>
      <c r="D27" s="21"/>
    </row>
    <row r="28" spans="1:4" ht="12.75" thickBot="1">
      <c r="A28" s="51"/>
      <c r="B28" s="27"/>
      <c r="C28" s="28"/>
      <c r="D28" s="110" t="s">
        <v>72</v>
      </c>
    </row>
    <row r="29" ht="12.75" thickTop="1"/>
  </sheetData>
  <sheetProtection password="9021" sheet="1" objects="1" scenarios="1"/>
  <mergeCells count="5">
    <mergeCell ref="B4:C4"/>
    <mergeCell ref="B6:C6"/>
    <mergeCell ref="B1:C1"/>
    <mergeCell ref="B2:C2"/>
    <mergeCell ref="B5:C5"/>
  </mergeCells>
  <hyperlinks>
    <hyperlink ref="C7" r:id="rId1" tooltip="Lenke til nettversjon av brosjyren" display="SKI Resymé nr.1 Stammekvisting"/>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C5" sqref="C5"/>
    </sheetView>
  </sheetViews>
  <sheetFormatPr defaultColWidth="12" defaultRowHeight="13.5" customHeight="1"/>
  <cols>
    <col min="1" max="1" width="4" style="9" customWidth="1"/>
    <col min="2" max="2" width="53.5" style="9" customWidth="1"/>
    <col min="3" max="3" width="9.5" style="9" bestFit="1" customWidth="1"/>
    <col min="4" max="4" width="9.16015625" style="9" customWidth="1"/>
    <col min="5" max="5" width="4" style="9" customWidth="1"/>
    <col min="6" max="6" width="9.66015625" style="9" customWidth="1"/>
    <col min="7" max="7" width="20.66015625" style="9" bestFit="1" customWidth="1"/>
    <col min="8" max="16384" width="12" style="9" customWidth="1"/>
  </cols>
  <sheetData>
    <row r="1" spans="1:5" ht="24" customHeight="1" thickTop="1">
      <c r="A1" s="5"/>
      <c r="B1" s="6" t="s">
        <v>17</v>
      </c>
      <c r="C1" s="7"/>
      <c r="D1" s="7"/>
      <c r="E1" s="8"/>
    </row>
    <row r="2" spans="1:5" ht="13.5" customHeight="1">
      <c r="A2" s="10"/>
      <c r="B2" s="11" t="s">
        <v>58</v>
      </c>
      <c r="C2" s="12"/>
      <c r="D2" s="12"/>
      <c r="E2" s="13"/>
    </row>
    <row r="3" spans="1:6" s="18" customFormat="1" ht="13.5" customHeight="1" thickBot="1">
      <c r="A3" s="10"/>
      <c r="B3" s="14"/>
      <c r="C3" s="14"/>
      <c r="D3" s="14"/>
      <c r="E3" s="16"/>
      <c r="F3" s="17"/>
    </row>
    <row r="4" spans="1:5" s="66" customFormat="1" ht="13.5" customHeight="1" thickBot="1" thickTop="1">
      <c r="A4" s="62"/>
      <c r="B4" s="63" t="s">
        <v>15</v>
      </c>
      <c r="C4" s="67" t="s">
        <v>18</v>
      </c>
      <c r="D4" s="64"/>
      <c r="E4" s="65"/>
    </row>
    <row r="5" spans="1:5" ht="13.5" customHeight="1" thickBot="1" thickTop="1">
      <c r="A5" s="10"/>
      <c r="B5" s="68" t="s">
        <v>22</v>
      </c>
      <c r="C5" s="1" t="s">
        <v>64</v>
      </c>
      <c r="D5" s="73"/>
      <c r="E5" s="19"/>
    </row>
    <row r="6" spans="1:5" ht="13.5" customHeight="1" thickBot="1" thickTop="1">
      <c r="A6" s="10"/>
      <c r="B6" s="69" t="s">
        <v>26</v>
      </c>
      <c r="C6" s="2">
        <v>17</v>
      </c>
      <c r="D6" s="74"/>
      <c r="E6" s="20"/>
    </row>
    <row r="7" spans="1:5" ht="13.5" customHeight="1" thickBot="1" thickTop="1">
      <c r="A7" s="10"/>
      <c r="B7" s="70" t="s">
        <v>10</v>
      </c>
      <c r="C7" s="2">
        <v>115</v>
      </c>
      <c r="D7" s="75" t="s">
        <v>11</v>
      </c>
      <c r="E7" s="21"/>
    </row>
    <row r="8" spans="1:7" ht="13.5" customHeight="1" thickBot="1" thickTop="1">
      <c r="A8" s="10"/>
      <c r="B8" s="69" t="s">
        <v>14</v>
      </c>
      <c r="C8" s="2">
        <v>5</v>
      </c>
      <c r="D8" s="76" t="s">
        <v>1</v>
      </c>
      <c r="E8" s="21"/>
      <c r="G8" s="22"/>
    </row>
    <row r="9" spans="1:7" ht="13.5" customHeight="1" thickBot="1" thickTop="1">
      <c r="A9" s="10"/>
      <c r="B9" s="71" t="s">
        <v>56</v>
      </c>
      <c r="C9" s="2">
        <v>4</v>
      </c>
      <c r="D9" s="76" t="s">
        <v>4</v>
      </c>
      <c r="E9" s="21"/>
      <c r="G9" s="23"/>
    </row>
    <row r="10" spans="1:5" ht="13.5" customHeight="1" thickBot="1" thickTop="1">
      <c r="A10" s="10"/>
      <c r="B10" s="72" t="s">
        <v>54</v>
      </c>
      <c r="C10" s="38">
        <v>1</v>
      </c>
      <c r="D10" s="76" t="s">
        <v>57</v>
      </c>
      <c r="E10" s="21"/>
    </row>
    <row r="11" spans="1:7" ht="13.5" customHeight="1" thickBot="1" thickTop="1">
      <c r="A11" s="10"/>
      <c r="B11" s="69" t="s">
        <v>7</v>
      </c>
      <c r="C11" s="3">
        <v>2.5</v>
      </c>
      <c r="D11" s="76" t="s">
        <v>3</v>
      </c>
      <c r="E11" s="21"/>
      <c r="G11" s="18"/>
    </row>
    <row r="12" spans="1:5" ht="13.5" customHeight="1" thickBot="1" thickTop="1">
      <c r="A12" s="10"/>
      <c r="B12" s="69" t="s">
        <v>8</v>
      </c>
      <c r="C12" s="3">
        <v>61</v>
      </c>
      <c r="D12" s="76" t="s">
        <v>2</v>
      </c>
      <c r="E12" s="21"/>
    </row>
    <row r="13" spans="1:8" ht="13.5" customHeight="1" thickBot="1" thickTop="1">
      <c r="A13" s="10"/>
      <c r="B13" s="24"/>
      <c r="C13" s="25"/>
      <c r="D13" s="15"/>
      <c r="E13" s="21"/>
      <c r="H13" s="34"/>
    </row>
    <row r="14" spans="1:8" ht="13.5" customHeight="1" thickBot="1" thickTop="1">
      <c r="A14" s="10"/>
      <c r="B14" s="63" t="s">
        <v>21</v>
      </c>
      <c r="C14" s="63"/>
      <c r="D14" s="61"/>
      <c r="E14" s="21"/>
      <c r="H14" s="34"/>
    </row>
    <row r="15" spans="1:8" ht="13.5" customHeight="1" thickBot="1" thickTop="1">
      <c r="A15" s="10"/>
      <c r="B15" s="77" t="s">
        <v>49</v>
      </c>
      <c r="C15" s="78">
        <f>IF(C5="G",0.335+0.171*C6,IF(C5="F",0.803+0.131*C6,2.518+0.045*C6))</f>
        <v>3.283</v>
      </c>
      <c r="D15" s="79" t="s">
        <v>53</v>
      </c>
      <c r="E15" s="21"/>
      <c r="G15" s="49"/>
      <c r="H15" s="34"/>
    </row>
    <row r="16" spans="1:8" ht="13.5" customHeight="1" thickBot="1" thickTop="1">
      <c r="A16" s="10"/>
      <c r="B16" s="69" t="s">
        <v>13</v>
      </c>
      <c r="C16" s="88">
        <f>C8+C12*C15/10</f>
        <v>25.0263</v>
      </c>
      <c r="D16" s="80" t="s">
        <v>1</v>
      </c>
      <c r="E16" s="21"/>
      <c r="H16" s="34"/>
    </row>
    <row r="17" spans="1:8" ht="13.5" customHeight="1" thickBot="1" thickTop="1">
      <c r="A17" s="10"/>
      <c r="B17" s="69" t="s">
        <v>16</v>
      </c>
      <c r="C17" s="81">
        <f>(C16+C9/2+0.25)/100*(C16+C9/2+0.25)/100*0.785*C9</f>
        <v>0.23361491409066</v>
      </c>
      <c r="D17" s="80" t="s">
        <v>0</v>
      </c>
      <c r="E17" s="21"/>
      <c r="H17" s="34"/>
    </row>
    <row r="18" spans="1:8" ht="13.5" customHeight="1" thickBot="1" thickTop="1">
      <c r="A18" s="10"/>
      <c r="B18" s="69" t="s">
        <v>55</v>
      </c>
      <c r="C18" s="82">
        <f>1/C17</f>
        <v>4.280548628038043</v>
      </c>
      <c r="D18" s="80"/>
      <c r="E18" s="21"/>
      <c r="H18" s="34"/>
    </row>
    <row r="19" spans="1:8" ht="13.5" customHeight="1" thickBot="1" thickTop="1">
      <c r="A19" s="10"/>
      <c r="B19" s="24"/>
      <c r="C19" s="25"/>
      <c r="D19" s="26"/>
      <c r="E19" s="21"/>
      <c r="H19" s="34"/>
    </row>
    <row r="20" spans="1:8" ht="13.5" customHeight="1" thickBot="1" thickTop="1">
      <c r="A20" s="10"/>
      <c r="B20" s="63" t="s">
        <v>19</v>
      </c>
      <c r="C20" s="63"/>
      <c r="D20" s="63"/>
      <c r="E20" s="16"/>
      <c r="H20" s="34"/>
    </row>
    <row r="21" spans="1:8" ht="13.5" customHeight="1" thickBot="1" thickTop="1">
      <c r="A21" s="10"/>
      <c r="B21" s="69" t="s">
        <v>24</v>
      </c>
      <c r="C21" s="83">
        <f>C7/60*C10</f>
        <v>1.9166666666666667</v>
      </c>
      <c r="D21" s="80" t="s">
        <v>6</v>
      </c>
      <c r="E21" s="21"/>
      <c r="H21" s="34"/>
    </row>
    <row r="22" spans="1:8" ht="13.5" customHeight="1" thickBot="1" thickTop="1">
      <c r="A22" s="10"/>
      <c r="B22" s="69" t="s">
        <v>23</v>
      </c>
      <c r="C22" s="83">
        <f>C21*C9</f>
        <v>7.666666666666667</v>
      </c>
      <c r="D22" s="80" t="s">
        <v>12</v>
      </c>
      <c r="E22" s="21"/>
      <c r="H22" s="34"/>
    </row>
    <row r="23" spans="1:8" s="18" customFormat="1" ht="13.5" customHeight="1" thickBot="1" thickTop="1">
      <c r="A23" s="10"/>
      <c r="B23" s="84" t="s">
        <v>9</v>
      </c>
      <c r="C23" s="85">
        <f>C22*C18*POWER((1+(C11/100)),C12)</f>
        <v>148.00003063740098</v>
      </c>
      <c r="D23" s="80" t="s">
        <v>5</v>
      </c>
      <c r="E23" s="21"/>
      <c r="H23" s="35"/>
    </row>
    <row r="24" spans="1:8" ht="13.5" customHeight="1" thickBot="1" thickTop="1">
      <c r="A24" s="10"/>
      <c r="B24" s="84" t="s">
        <v>20</v>
      </c>
      <c r="C24" s="85">
        <f>C23/C18</f>
        <v>34.575014442771476</v>
      </c>
      <c r="D24" s="80" t="s">
        <v>25</v>
      </c>
      <c r="E24" s="21"/>
      <c r="H24" s="34"/>
    </row>
    <row r="25" spans="1:8" ht="13.5" customHeight="1" thickBot="1" thickTop="1">
      <c r="A25" s="10"/>
      <c r="B25" s="36"/>
      <c r="C25" s="37"/>
      <c r="D25" s="15"/>
      <c r="E25" s="21"/>
      <c r="H25" s="34"/>
    </row>
    <row r="26" spans="1:8" ht="13.5" customHeight="1" thickBot="1" thickTop="1">
      <c r="A26" s="10"/>
      <c r="B26" s="63" t="s">
        <v>28</v>
      </c>
      <c r="C26" s="63" t="s">
        <v>18</v>
      </c>
      <c r="D26" s="63"/>
      <c r="E26" s="21"/>
      <c r="H26" s="34"/>
    </row>
    <row r="27" spans="1:8" ht="13.5" customHeight="1" thickBot="1" thickTop="1">
      <c r="A27" s="10"/>
      <c r="B27" s="69" t="s">
        <v>29</v>
      </c>
      <c r="C27" s="39">
        <v>800</v>
      </c>
      <c r="D27" s="80" t="s">
        <v>5</v>
      </c>
      <c r="E27" s="21"/>
      <c r="H27" s="34"/>
    </row>
    <row r="28" spans="1:8" ht="13.5" customHeight="1" thickBot="1" thickTop="1">
      <c r="A28" s="10"/>
      <c r="B28" s="69" t="s">
        <v>30</v>
      </c>
      <c r="C28" s="39">
        <v>350</v>
      </c>
      <c r="D28" s="80" t="s">
        <v>5</v>
      </c>
      <c r="E28" s="21"/>
      <c r="H28" s="34"/>
    </row>
    <row r="29" spans="1:8" ht="13.5" customHeight="1" thickBot="1" thickTop="1">
      <c r="A29" s="10"/>
      <c r="B29" s="84" t="s">
        <v>33</v>
      </c>
      <c r="C29" s="86">
        <f>C27-C28</f>
        <v>450</v>
      </c>
      <c r="D29" s="80" t="s">
        <v>5</v>
      </c>
      <c r="E29" s="21"/>
      <c r="H29" s="34"/>
    </row>
    <row r="30" spans="1:8" ht="13.5" customHeight="1" thickBot="1" thickTop="1">
      <c r="A30" s="10"/>
      <c r="B30" s="84" t="s">
        <v>32</v>
      </c>
      <c r="C30" s="86">
        <f>PRODUCT(C29,C17)</f>
        <v>105.12671134079699</v>
      </c>
      <c r="D30" s="80" t="s">
        <v>25</v>
      </c>
      <c r="E30" s="21"/>
      <c r="H30" s="34"/>
    </row>
    <row r="31" spans="1:8" ht="13.5" customHeight="1" thickBot="1" thickTop="1">
      <c r="A31" s="10"/>
      <c r="B31" s="84" t="s">
        <v>31</v>
      </c>
      <c r="C31" s="86">
        <f>C30/C24</f>
        <v>3.0405399111199967</v>
      </c>
      <c r="D31" s="80"/>
      <c r="E31" s="21"/>
      <c r="H31" s="34"/>
    </row>
    <row r="32" spans="1:8" ht="18" customHeight="1" thickBot="1" thickTop="1">
      <c r="A32" s="51"/>
      <c r="B32" s="27"/>
      <c r="C32" s="28"/>
      <c r="D32" s="29"/>
      <c r="E32" s="110" t="s">
        <v>72</v>
      </c>
      <c r="H32" s="34"/>
    </row>
    <row r="33" spans="2:8" ht="13.5" customHeight="1" thickTop="1">
      <c r="B33" s="30"/>
      <c r="C33" s="17"/>
      <c r="D33" s="17"/>
      <c r="H33" s="34"/>
    </row>
    <row r="34" spans="2:8" ht="13.5" customHeight="1">
      <c r="B34" s="30"/>
      <c r="C34" s="17"/>
      <c r="D34" s="4"/>
      <c r="H34" s="33"/>
    </row>
    <row r="35" spans="2:8" ht="13.5" customHeight="1">
      <c r="B35" s="31"/>
      <c r="H35" s="33"/>
    </row>
    <row r="36" ht="13.5" customHeight="1">
      <c r="B36" s="31"/>
    </row>
    <row r="37" ht="13.5" customHeight="1">
      <c r="B37" s="31"/>
    </row>
    <row r="38" ht="13.5" customHeight="1">
      <c r="B38" s="32"/>
    </row>
    <row r="39" ht="13.5" customHeight="1">
      <c r="B39" s="31"/>
    </row>
  </sheetData>
  <sheetProtection password="9021" sheet="1" objects="1" scenarios="1"/>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12" defaultRowHeight="12.75"/>
  <cols>
    <col min="1" max="1" width="4.5" style="40" customWidth="1"/>
    <col min="2" max="2" width="13.16015625" style="40" customWidth="1"/>
    <col min="3" max="3" width="12.83203125" style="40" customWidth="1"/>
    <col min="4" max="4" width="15.33203125" style="40" customWidth="1"/>
    <col min="5" max="5" width="13.66015625" style="40" customWidth="1"/>
    <col min="6" max="6" width="15.83203125" style="40" customWidth="1"/>
    <col min="7" max="7" width="4.66015625" style="40" customWidth="1"/>
    <col min="8" max="16384" width="12" style="40" customWidth="1"/>
  </cols>
  <sheetData>
    <row r="1" spans="1:7" ht="10.5" thickTop="1">
      <c r="A1" s="41"/>
      <c r="B1" s="42"/>
      <c r="C1" s="42"/>
      <c r="D1" s="42"/>
      <c r="E1" s="42"/>
      <c r="F1" s="42"/>
      <c r="G1" s="43"/>
    </row>
    <row r="2" spans="1:7" ht="13.5" customHeight="1">
      <c r="A2" s="44"/>
      <c r="B2" s="50" t="s">
        <v>51</v>
      </c>
      <c r="C2" s="46"/>
      <c r="D2" s="46"/>
      <c r="E2" s="46"/>
      <c r="F2" s="46"/>
      <c r="G2" s="45"/>
    </row>
    <row r="3" spans="1:7" ht="27" customHeight="1" thickBot="1">
      <c r="A3" s="44"/>
      <c r="B3" s="121" t="s">
        <v>70</v>
      </c>
      <c r="C3" s="122"/>
      <c r="D3" s="122"/>
      <c r="E3" s="122"/>
      <c r="F3" s="122"/>
      <c r="G3" s="45"/>
    </row>
    <row r="4" spans="1:7" ht="17.25" customHeight="1" thickTop="1">
      <c r="A4" s="44"/>
      <c r="B4" s="117" t="s">
        <v>34</v>
      </c>
      <c r="C4" s="119" t="s">
        <v>35</v>
      </c>
      <c r="D4" s="120"/>
      <c r="E4" s="120"/>
      <c r="F4" s="120"/>
      <c r="G4" s="45"/>
    </row>
    <row r="5" spans="1:7" ht="17.25" customHeight="1" thickBot="1">
      <c r="A5" s="44"/>
      <c r="B5" s="118"/>
      <c r="C5" s="102">
        <v>0</v>
      </c>
      <c r="D5" s="102">
        <v>28</v>
      </c>
      <c r="E5" s="102">
        <v>35.8</v>
      </c>
      <c r="F5" s="103">
        <v>49.3</v>
      </c>
      <c r="G5" s="45"/>
    </row>
    <row r="6" spans="1:7" ht="18.75" customHeight="1" thickBot="1" thickTop="1">
      <c r="A6" s="44"/>
      <c r="B6" s="105">
        <v>0</v>
      </c>
      <c r="C6" s="106">
        <v>100</v>
      </c>
      <c r="D6" s="106">
        <v>77</v>
      </c>
      <c r="E6" s="106">
        <v>67</v>
      </c>
      <c r="F6" s="107">
        <v>42</v>
      </c>
      <c r="G6" s="45"/>
    </row>
    <row r="7" spans="1:7" ht="13.5" customHeight="1" thickTop="1">
      <c r="A7" s="44"/>
      <c r="B7" s="93">
        <v>10</v>
      </c>
      <c r="C7" s="94">
        <v>90</v>
      </c>
      <c r="D7" s="94">
        <v>69</v>
      </c>
      <c r="E7" s="94">
        <v>60</v>
      </c>
      <c r="F7" s="95">
        <v>37</v>
      </c>
      <c r="G7" s="45"/>
    </row>
    <row r="8" spans="1:7" ht="13.5" customHeight="1">
      <c r="A8" s="44"/>
      <c r="B8" s="96">
        <v>20</v>
      </c>
      <c r="C8" s="97">
        <v>80</v>
      </c>
      <c r="D8" s="97">
        <v>61</v>
      </c>
      <c r="E8" s="97">
        <v>53</v>
      </c>
      <c r="F8" s="98">
        <v>33</v>
      </c>
      <c r="G8" s="45"/>
    </row>
    <row r="9" spans="1:7" ht="13.5" customHeight="1">
      <c r="A9" s="44"/>
      <c r="B9" s="96">
        <v>30</v>
      </c>
      <c r="C9" s="97">
        <v>70</v>
      </c>
      <c r="D9" s="97">
        <v>54</v>
      </c>
      <c r="E9" s="97">
        <v>47</v>
      </c>
      <c r="F9" s="98">
        <v>29</v>
      </c>
      <c r="G9" s="45"/>
    </row>
    <row r="10" spans="1:7" ht="13.5" customHeight="1">
      <c r="A10" s="44"/>
      <c r="B10" s="96">
        <v>40</v>
      </c>
      <c r="C10" s="97">
        <v>60</v>
      </c>
      <c r="D10" s="97">
        <v>46</v>
      </c>
      <c r="E10" s="97">
        <v>40</v>
      </c>
      <c r="F10" s="98">
        <v>25</v>
      </c>
      <c r="G10" s="45"/>
    </row>
    <row r="11" spans="1:7" ht="13.5" customHeight="1">
      <c r="A11" s="44"/>
      <c r="B11" s="96">
        <v>50</v>
      </c>
      <c r="C11" s="97">
        <v>50</v>
      </c>
      <c r="D11" s="97">
        <v>38</v>
      </c>
      <c r="E11" s="97">
        <v>33</v>
      </c>
      <c r="F11" s="98">
        <v>21</v>
      </c>
      <c r="G11" s="45"/>
    </row>
    <row r="12" spans="1:7" ht="13.5" customHeight="1">
      <c r="A12" s="44"/>
      <c r="B12" s="96">
        <v>60</v>
      </c>
      <c r="C12" s="97">
        <v>40</v>
      </c>
      <c r="D12" s="97">
        <v>31</v>
      </c>
      <c r="E12" s="97">
        <v>27</v>
      </c>
      <c r="F12" s="98">
        <v>17</v>
      </c>
      <c r="G12" s="45"/>
    </row>
    <row r="13" spans="1:7" ht="13.5" customHeight="1">
      <c r="A13" s="44"/>
      <c r="B13" s="96">
        <v>70</v>
      </c>
      <c r="C13" s="97">
        <v>30</v>
      </c>
      <c r="D13" s="97">
        <v>23</v>
      </c>
      <c r="E13" s="97">
        <v>20</v>
      </c>
      <c r="F13" s="98">
        <v>12</v>
      </c>
      <c r="G13" s="45"/>
    </row>
    <row r="14" spans="1:7" ht="13.5" customHeight="1">
      <c r="A14" s="44"/>
      <c r="B14" s="96">
        <v>80</v>
      </c>
      <c r="C14" s="97">
        <v>20</v>
      </c>
      <c r="D14" s="97">
        <v>15</v>
      </c>
      <c r="E14" s="97">
        <v>13</v>
      </c>
      <c r="F14" s="98">
        <v>8</v>
      </c>
      <c r="G14" s="45"/>
    </row>
    <row r="15" spans="1:7" ht="13.5" customHeight="1">
      <c r="A15" s="44"/>
      <c r="B15" s="96">
        <v>90</v>
      </c>
      <c r="C15" s="97">
        <v>10</v>
      </c>
      <c r="D15" s="97">
        <v>8</v>
      </c>
      <c r="E15" s="97">
        <v>7</v>
      </c>
      <c r="F15" s="98">
        <v>4</v>
      </c>
      <c r="G15" s="45"/>
    </row>
    <row r="16" spans="1:7" ht="13.5" customHeight="1">
      <c r="A16" s="44"/>
      <c r="B16" s="46"/>
      <c r="C16" s="46"/>
      <c r="D16" s="46"/>
      <c r="E16" s="46"/>
      <c r="F16" s="46"/>
      <c r="G16" s="45"/>
    </row>
    <row r="17" spans="1:7" ht="13.5" customHeight="1">
      <c r="A17" s="44"/>
      <c r="B17" s="50" t="s">
        <v>52</v>
      </c>
      <c r="C17" s="46"/>
      <c r="D17" s="46"/>
      <c r="E17" s="46"/>
      <c r="F17" s="46"/>
      <c r="G17" s="45"/>
    </row>
    <row r="18" spans="1:7" ht="27.75" customHeight="1" thickBot="1">
      <c r="A18" s="44"/>
      <c r="B18" s="123" t="s">
        <v>71</v>
      </c>
      <c r="C18" s="122"/>
      <c r="D18" s="122"/>
      <c r="E18" s="122"/>
      <c r="F18" s="122"/>
      <c r="G18" s="45"/>
    </row>
    <row r="19" spans="1:7" ht="18" customHeight="1" thickTop="1">
      <c r="A19" s="44"/>
      <c r="B19" s="124" t="s">
        <v>48</v>
      </c>
      <c r="C19" s="124" t="s">
        <v>36</v>
      </c>
      <c r="D19" s="124"/>
      <c r="E19" s="126" t="s">
        <v>37</v>
      </c>
      <c r="F19" s="127"/>
      <c r="G19" s="45"/>
    </row>
    <row r="20" spans="1:7" ht="13.5" customHeight="1">
      <c r="A20" s="44"/>
      <c r="B20" s="125"/>
      <c r="C20" s="125"/>
      <c r="D20" s="125"/>
      <c r="E20" s="128" t="s">
        <v>50</v>
      </c>
      <c r="F20" s="129"/>
      <c r="G20" s="45"/>
    </row>
    <row r="21" spans="1:7" ht="13.5" customHeight="1" thickBot="1">
      <c r="A21" s="44"/>
      <c r="B21" s="118"/>
      <c r="C21" s="101" t="s">
        <v>38</v>
      </c>
      <c r="D21" s="101" t="s">
        <v>39</v>
      </c>
      <c r="E21" s="101" t="s">
        <v>27</v>
      </c>
      <c r="F21" s="104" t="s">
        <v>40</v>
      </c>
      <c r="G21" s="45"/>
    </row>
    <row r="22" spans="1:7" ht="15.75" customHeight="1" thickTop="1">
      <c r="A22" s="44"/>
      <c r="B22" s="93" t="s">
        <v>41</v>
      </c>
      <c r="C22" s="99">
        <v>3.5</v>
      </c>
      <c r="D22" s="99">
        <v>1.17</v>
      </c>
      <c r="E22" s="99">
        <v>11.7</v>
      </c>
      <c r="F22" s="100">
        <v>3.9</v>
      </c>
      <c r="G22" s="45"/>
    </row>
    <row r="23" spans="1:7" ht="15.75" customHeight="1">
      <c r="A23" s="44"/>
      <c r="B23" s="96" t="s">
        <v>42</v>
      </c>
      <c r="C23" s="90">
        <v>4.65</v>
      </c>
      <c r="D23" s="90">
        <v>1.16</v>
      </c>
      <c r="E23" s="90">
        <v>15.5</v>
      </c>
      <c r="F23" s="91">
        <v>3.88</v>
      </c>
      <c r="G23" s="45"/>
    </row>
    <row r="24" spans="1:7" ht="15.75" customHeight="1">
      <c r="A24" s="44"/>
      <c r="B24" s="96" t="s">
        <v>43</v>
      </c>
      <c r="C24" s="90">
        <v>6.25</v>
      </c>
      <c r="D24" s="90">
        <v>1.25</v>
      </c>
      <c r="E24" s="90">
        <v>20.8</v>
      </c>
      <c r="F24" s="91">
        <v>4.16</v>
      </c>
      <c r="G24" s="45"/>
    </row>
    <row r="25" spans="1:7" ht="31.5" customHeight="1">
      <c r="A25" s="44"/>
      <c r="B25" s="130" t="s">
        <v>44</v>
      </c>
      <c r="C25" s="131"/>
      <c r="D25" s="131"/>
      <c r="E25" s="131"/>
      <c r="F25" s="131"/>
      <c r="G25" s="45"/>
    </row>
    <row r="26" spans="1:7" ht="12" customHeight="1">
      <c r="A26" s="44"/>
      <c r="B26" s="89" t="s">
        <v>45</v>
      </c>
      <c r="C26" s="114">
        <v>2.75</v>
      </c>
      <c r="D26" s="114">
        <v>1.37</v>
      </c>
      <c r="E26" s="114">
        <v>9.17</v>
      </c>
      <c r="F26" s="115">
        <v>4.59</v>
      </c>
      <c r="G26" s="45"/>
    </row>
    <row r="27" spans="1:7" ht="12" customHeight="1">
      <c r="A27" s="44"/>
      <c r="B27" s="92" t="s">
        <v>46</v>
      </c>
      <c r="C27" s="114"/>
      <c r="D27" s="114"/>
      <c r="E27" s="114"/>
      <c r="F27" s="115"/>
      <c r="G27" s="45"/>
    </row>
    <row r="28" spans="1:7" ht="12" customHeight="1">
      <c r="A28" s="44"/>
      <c r="B28" s="89" t="s">
        <v>45</v>
      </c>
      <c r="C28" s="114">
        <v>1.15</v>
      </c>
      <c r="D28" s="114">
        <v>1.15</v>
      </c>
      <c r="E28" s="114">
        <v>3.83</v>
      </c>
      <c r="F28" s="115">
        <v>3.83</v>
      </c>
      <c r="G28" s="45"/>
    </row>
    <row r="29" spans="1:7" ht="12" customHeight="1">
      <c r="A29" s="44"/>
      <c r="B29" s="92" t="s">
        <v>47</v>
      </c>
      <c r="C29" s="114"/>
      <c r="D29" s="114"/>
      <c r="E29" s="114"/>
      <c r="F29" s="115"/>
      <c r="G29" s="45"/>
    </row>
    <row r="30" spans="1:7" ht="12" customHeight="1">
      <c r="A30" s="44"/>
      <c r="B30" s="108"/>
      <c r="C30" s="109"/>
      <c r="D30" s="109"/>
      <c r="E30" s="109"/>
      <c r="F30" s="109"/>
      <c r="G30" s="45"/>
    </row>
    <row r="31" spans="1:7" ht="58.5" customHeight="1">
      <c r="A31" s="44"/>
      <c r="B31" s="116" t="s">
        <v>68</v>
      </c>
      <c r="C31" s="116"/>
      <c r="D31" s="116"/>
      <c r="E31" s="116"/>
      <c r="F31" s="116"/>
      <c r="G31" s="45"/>
    </row>
    <row r="32" spans="1:7" ht="12.75" customHeight="1" thickBot="1">
      <c r="A32" s="47"/>
      <c r="B32" s="48"/>
      <c r="C32" s="48"/>
      <c r="D32" s="48"/>
      <c r="E32" s="48"/>
      <c r="F32" s="48"/>
      <c r="G32" s="110" t="s">
        <v>72</v>
      </c>
    </row>
    <row r="33" ht="10.5" thickTop="1"/>
  </sheetData>
  <sheetProtection password="9021" sheet="1" objects="1" scenarios="1"/>
  <mergeCells count="18">
    <mergeCell ref="B31:F31"/>
    <mergeCell ref="B4:B5"/>
    <mergeCell ref="C4:F4"/>
    <mergeCell ref="B3:F3"/>
    <mergeCell ref="B18:F18"/>
    <mergeCell ref="C19:D20"/>
    <mergeCell ref="E19:F19"/>
    <mergeCell ref="E20:F20"/>
    <mergeCell ref="B25:F25"/>
    <mergeCell ref="B19:B21"/>
    <mergeCell ref="C28:C29"/>
    <mergeCell ref="D28:D29"/>
    <mergeCell ref="E28:E29"/>
    <mergeCell ref="F28:F29"/>
    <mergeCell ref="C26:C27"/>
    <mergeCell ref="D26:D27"/>
    <mergeCell ref="E26:E27"/>
    <mergeCell ref="F26:F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Stammekvistingskalkyle</dc:title>
  <dc:subject/>
  <dc:creator>Torfinn Kringlebotn</dc:creator>
  <cp:keywords/>
  <dc:description/>
  <cp:lastModifiedBy>Jenny</cp:lastModifiedBy>
  <cp:lastPrinted>2003-01-16T09:10:57Z</cp:lastPrinted>
  <dcterms:created xsi:type="dcterms:W3CDTF">2001-02-09T18:39:41Z</dcterms:created>
  <dcterms:modified xsi:type="dcterms:W3CDTF">2021-06-22T13:34:52Z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